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0" windowWidth="24240" windowHeight="12570" activeTab="0"/>
  </bookViews>
  <sheets>
    <sheet name="1^ trim. 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<sst xmlns="http://schemas.openxmlformats.org/spreadsheetml/2006/main" count="40" uniqueCount="40">
  <si>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Dati fattura</t>
  </si>
  <si>
    <t>numero</t>
  </si>
  <si>
    <t>importo dovuto</t>
  </si>
  <si>
    <t>data scadenza</t>
  </si>
  <si>
    <t>data pagamento</t>
  </si>
  <si>
    <t>giorni effettivi</t>
  </si>
  <si>
    <t>parametri</t>
  </si>
  <si>
    <t>(IVA esclusa)</t>
  </si>
  <si>
    <t>(imponibile)</t>
  </si>
  <si>
    <t>TOTALE</t>
  </si>
  <si>
    <t>INDICATORE DI TEMPESTIVITA' DEI PAGAMENTI:</t>
  </si>
  <si>
    <t>data fattura</t>
  </si>
  <si>
    <t>1</t>
  </si>
  <si>
    <t>7400020160</t>
  </si>
  <si>
    <t>7400023068</t>
  </si>
  <si>
    <t>800016</t>
  </si>
  <si>
    <t>18/PA2015</t>
  </si>
  <si>
    <t>28/02/2015</t>
  </si>
  <si>
    <t>30/PA2015</t>
  </si>
  <si>
    <t>8715011255</t>
  </si>
  <si>
    <t>374/EL</t>
  </si>
  <si>
    <t>7680000044</t>
  </si>
  <si>
    <t>56/PA2015</t>
  </si>
  <si>
    <t>59/PA2015</t>
  </si>
  <si>
    <t>14</t>
  </si>
  <si>
    <t>2/PA</t>
  </si>
  <si>
    <t>84/PA2015</t>
  </si>
  <si>
    <t>77/PA2015</t>
  </si>
  <si>
    <t>78/PA2015</t>
  </si>
  <si>
    <t>5200000023</t>
  </si>
  <si>
    <t>2015PA0000170</t>
  </si>
  <si>
    <t>5/PA</t>
  </si>
  <si>
    <t>8715052328</t>
  </si>
  <si>
    <t>1/PA</t>
  </si>
  <si>
    <t>015PA0001474</t>
  </si>
  <si>
    <t>14/PA</t>
  </si>
  <si>
    <t>7680000484</t>
  </si>
  <si>
    <t>20154e05649</t>
  </si>
  <si>
    <t>20154e05650</t>
  </si>
  <si>
    <t>5200000024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</si>
</sst>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#,##0.00_ ;\-#,##0.00\ "/>
    <numFmt numFmtId="166" formatCode="&quot;€ &quot;#,##0.00"/>
    <numFmt numFmtId="167" formatCode="&quot;€&quot;\ 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i/>
      <sz val="9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63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1" fillId="0" borderId="0" applyFont="0" applyFill="0" applyBorder="0" applyAlignment="0" applyProtection="0"/>
    <xf numFmtId="0" fontId="26" fillId="28" borderId="1" applyNumberFormat="0" applyAlignment="0" applyProtection="0"/>
    <xf numFmtId="164" fontId="0" fillId="0" borderId="0" applyFill="0" applyBorder="0" applyProtection="0">
      <alignment/>
    </xf>
    <xf numFmtId="41" fontId="1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top" wrapText="1"/>
    </xf>
    <xf numFmtId="49" fontId="0" fillId="0" borderId="14" xfId="0" applyNumberFormat="1" applyFont="1" applyFill="1" applyBorder="1" applyAlignment="1">
      <alignment vertical="center"/>
    </xf>
    <xf numFmtId="14" fontId="0" fillId="0" borderId="15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165" fontId="0" fillId="34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vertical="center"/>
    </xf>
    <xf numFmtId="14" fontId="0" fillId="0" borderId="18" xfId="0" applyNumberFormat="1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165" fontId="0" fillId="34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vertical="center"/>
    </xf>
    <xf numFmtId="14" fontId="0" fillId="0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65" fontId="0" fillId="34" borderId="21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vertical="center"/>
    </xf>
    <xf numFmtId="164" fontId="2" fillId="33" borderId="23" xfId="45" applyFont="1" applyFill="1" applyBorder="1" applyAlignment="1" applyProtection="1">
      <alignment vertical="center"/>
      <protection/>
    </xf>
    <xf numFmtId="14" fontId="2" fillId="33" borderId="23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vertical="center"/>
    </xf>
    <xf numFmtId="165" fontId="2" fillId="33" borderId="24" xfId="45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" fontId="6" fillId="34" borderId="25" xfId="0" applyNumberFormat="1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right" vertical="center"/>
    </xf>
    <xf numFmtId="164" fontId="0" fillId="0" borderId="30" xfId="45" applyFont="1" applyFill="1" applyBorder="1" applyAlignment="1" applyProtection="1">
      <alignment vertical="center"/>
      <protection/>
    </xf>
    <xf numFmtId="164" fontId="0" fillId="0" borderId="31" xfId="45" applyFont="1" applyFill="1" applyBorder="1" applyAlignment="1" applyProtection="1">
      <alignment vertical="center"/>
      <protection/>
    </xf>
    <xf numFmtId="164" fontId="0" fillId="0" borderId="32" xfId="45" applyFont="1" applyFill="1" applyBorder="1" applyAlignment="1" applyProtection="1">
      <alignment vertical="center"/>
      <protection/>
    </xf>
    <xf numFmtId="14" fontId="0" fillId="0" borderId="33" xfId="0" applyNumberFormat="1" applyFont="1" applyFill="1" applyBorder="1" applyAlignment="1">
      <alignment horizontal="center" vertical="center"/>
    </xf>
    <xf numFmtId="14" fontId="0" fillId="0" borderId="34" xfId="0" applyNumberFormat="1" applyFont="1" applyFill="1" applyBorder="1" applyAlignment="1">
      <alignment horizontal="center" vertical="center"/>
    </xf>
    <xf numFmtId="14" fontId="0" fillId="0" borderId="35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top" wrapText="1"/>
    </xf>
    <xf numFmtId="164" fontId="2" fillId="33" borderId="13" xfId="45" applyFont="1" applyFill="1" applyBorder="1" applyAlignment="1" applyProtection="1">
      <alignment vertical="center"/>
      <protection/>
    </xf>
    <xf numFmtId="14" fontId="0" fillId="0" borderId="37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14" fontId="8" fillId="0" borderId="18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5406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PageLayoutView="0" workbookViewId="0" topLeftCell="A1">
      <selection activeCell="A1" sqref="A1:G3"/>
    </sheetView>
  </sheetViews>
  <sheetFormatPr defaultColWidth="9.140625" defaultRowHeight="15"/>
  <cols>
    <col min="1" max="1" width="16.00390625" style="1" customWidth="1"/>
    <col min="2" max="2" width="11.28125" style="1" customWidth="1"/>
    <col min="3" max="5" width="15.7109375" style="1" customWidth="1"/>
    <col min="6" max="7" width="11.57421875" style="1" customWidth="1"/>
    <col min="8" max="16384" width="9.140625" style="1" customWidth="1"/>
  </cols>
  <sheetData>
    <row r="1" spans="1:256" ht="24" customHeight="1">
      <c r="A1" s="25" t="s">
        <v>0</v>
      </c>
      <c r="B1" s="25"/>
      <c r="C1" s="25"/>
      <c r="D1" s="25"/>
      <c r="E1" s="25"/>
      <c r="F1" s="2"/>
      <c r="G1" s="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1.75" customHeight="1">
      <c r="A2" s="26" t="s">
        <v>1</v>
      </c>
      <c r="B2" s="4" t="s">
        <v>2</v>
      </c>
      <c r="C2" s="4" t="s">
        <v>11</v>
      </c>
      <c r="D2" s="27" t="s">
        <v>3</v>
      </c>
      <c r="E2" s="4" t="s">
        <v>4</v>
      </c>
      <c r="F2" s="28" t="s">
        <v>5</v>
      </c>
      <c r="G2" s="29" t="s">
        <v>6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6.25" customHeight="1">
      <c r="A3" s="26"/>
      <c r="B3" s="5" t="s">
        <v>7</v>
      </c>
      <c r="C3" s="37"/>
      <c r="D3" s="27"/>
      <c r="E3" s="5" t="s">
        <v>8</v>
      </c>
      <c r="F3" s="28"/>
      <c r="G3" s="29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">
      <c r="A4" s="6" t="s">
        <v>13</v>
      </c>
      <c r="B4" s="31">
        <v>3845.41</v>
      </c>
      <c r="C4" s="40">
        <v>41973</v>
      </c>
      <c r="D4" s="34">
        <v>42053</v>
      </c>
      <c r="E4" s="7">
        <v>42052</v>
      </c>
      <c r="F4" s="8">
        <f aca="true" t="shared" si="0" ref="F4:F30">IF(AND(D4&lt;&gt;"",E4&lt;&gt;""),E4-D4,"")</f>
        <v>-1</v>
      </c>
      <c r="G4" s="9">
        <f aca="true" t="shared" si="1" ref="G4:G30">IF(AND(F4&lt;&gt;"",B4&lt;&gt;""),F4*B4,"")</f>
        <v>-3845.41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">
      <c r="A5" s="10" t="s">
        <v>14</v>
      </c>
      <c r="B5" s="32">
        <v>3024.91</v>
      </c>
      <c r="C5" s="40">
        <v>42004</v>
      </c>
      <c r="D5" s="35">
        <v>42084</v>
      </c>
      <c r="E5" s="11">
        <v>42052</v>
      </c>
      <c r="F5" s="12">
        <f t="shared" si="0"/>
        <v>-32</v>
      </c>
      <c r="G5" s="13">
        <f t="shared" si="1"/>
        <v>-96797.12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5">
      <c r="A6" s="10" t="s">
        <v>12</v>
      </c>
      <c r="B6" s="32">
        <v>409.09</v>
      </c>
      <c r="C6" s="40">
        <v>42019</v>
      </c>
      <c r="D6" s="35">
        <v>42020</v>
      </c>
      <c r="E6" s="11">
        <v>42051</v>
      </c>
      <c r="F6" s="12">
        <f t="shared" si="0"/>
        <v>31</v>
      </c>
      <c r="G6" s="13">
        <f t="shared" si="1"/>
        <v>12681.789999999999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5">
      <c r="A7" s="10" t="s">
        <v>15</v>
      </c>
      <c r="B7" s="32">
        <v>46</v>
      </c>
      <c r="C7" s="40">
        <v>42032</v>
      </c>
      <c r="D7" s="35">
        <v>42063</v>
      </c>
      <c r="E7" s="11">
        <v>42053</v>
      </c>
      <c r="F7" s="12">
        <f t="shared" si="0"/>
        <v>-10</v>
      </c>
      <c r="G7" s="13">
        <f t="shared" si="1"/>
        <v>-460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5">
      <c r="A8" s="10" t="s">
        <v>16</v>
      </c>
      <c r="B8" s="32">
        <v>63</v>
      </c>
      <c r="C8" s="40">
        <v>42032</v>
      </c>
      <c r="D8" s="35">
        <v>42063</v>
      </c>
      <c r="E8" s="11">
        <v>42052</v>
      </c>
      <c r="F8" s="12">
        <f t="shared" si="0"/>
        <v>-11</v>
      </c>
      <c r="G8" s="13">
        <f t="shared" si="1"/>
        <v>-693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5">
      <c r="A9" s="10" t="s">
        <v>18</v>
      </c>
      <c r="B9" s="32">
        <v>127.45</v>
      </c>
      <c r="C9" s="40">
        <v>42039</v>
      </c>
      <c r="D9" s="35">
        <v>42067</v>
      </c>
      <c r="E9" s="11">
        <v>42052</v>
      </c>
      <c r="F9" s="12">
        <f t="shared" si="0"/>
        <v>-15</v>
      </c>
      <c r="G9" s="13">
        <f t="shared" si="1"/>
        <v>-1911.75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5">
      <c r="A10" s="10" t="s">
        <v>19</v>
      </c>
      <c r="B10" s="32">
        <v>28.47</v>
      </c>
      <c r="C10" s="40">
        <v>42045</v>
      </c>
      <c r="D10" s="35">
        <v>42073</v>
      </c>
      <c r="E10" s="11">
        <v>42052</v>
      </c>
      <c r="F10" s="12">
        <f t="shared" si="0"/>
        <v>-21</v>
      </c>
      <c r="G10" s="13">
        <f t="shared" si="1"/>
        <v>-597.87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>
      <c r="A11" s="10" t="s">
        <v>20</v>
      </c>
      <c r="B11" s="32">
        <v>135</v>
      </c>
      <c r="C11" s="40">
        <v>42047</v>
      </c>
      <c r="D11" s="35">
        <v>42074</v>
      </c>
      <c r="E11" s="11">
        <v>42052</v>
      </c>
      <c r="F11" s="12">
        <f t="shared" si="0"/>
        <v>-22</v>
      </c>
      <c r="G11" s="13">
        <f t="shared" si="1"/>
        <v>-2970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5">
      <c r="A12" s="10" t="s">
        <v>21</v>
      </c>
      <c r="B12" s="32">
        <v>3360.9</v>
      </c>
      <c r="C12" s="40">
        <v>42035</v>
      </c>
      <c r="D12" s="35">
        <v>42065</v>
      </c>
      <c r="E12" s="11">
        <v>42076</v>
      </c>
      <c r="F12" s="12">
        <f t="shared" si="0"/>
        <v>11</v>
      </c>
      <c r="G12" s="13">
        <f t="shared" si="1"/>
        <v>36969.9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5">
      <c r="A13" s="10" t="s">
        <v>37</v>
      </c>
      <c r="B13" s="32">
        <v>996</v>
      </c>
      <c r="C13" s="40">
        <v>42047</v>
      </c>
      <c r="D13" s="35">
        <v>42075</v>
      </c>
      <c r="E13" s="11">
        <v>42076</v>
      </c>
      <c r="F13" s="12">
        <f t="shared" si="0"/>
        <v>1</v>
      </c>
      <c r="G13" s="13">
        <f t="shared" si="1"/>
        <v>996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5">
      <c r="A14" s="10" t="s">
        <v>38</v>
      </c>
      <c r="B14" s="32">
        <v>332</v>
      </c>
      <c r="C14" s="40">
        <v>42047</v>
      </c>
      <c r="D14" s="35">
        <v>42107</v>
      </c>
      <c r="E14" s="11">
        <v>42076</v>
      </c>
      <c r="F14" s="12">
        <f t="shared" si="0"/>
        <v>-31</v>
      </c>
      <c r="G14" s="13">
        <f t="shared" si="1"/>
        <v>-10292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5">
      <c r="A15" s="10" t="s">
        <v>22</v>
      </c>
      <c r="B15" s="32">
        <v>20</v>
      </c>
      <c r="C15" s="40">
        <v>42055</v>
      </c>
      <c r="D15" s="35">
        <v>42094</v>
      </c>
      <c r="E15" s="11">
        <v>42076</v>
      </c>
      <c r="F15" s="12">
        <f t="shared" si="0"/>
        <v>-18</v>
      </c>
      <c r="G15" s="13">
        <f t="shared" si="1"/>
        <v>-360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5">
      <c r="A16" s="10" t="s">
        <v>23</v>
      </c>
      <c r="B16" s="32">
        <v>278.1</v>
      </c>
      <c r="C16" s="40">
        <v>42061</v>
      </c>
      <c r="D16" s="35">
        <v>42094</v>
      </c>
      <c r="E16" s="11">
        <v>42076</v>
      </c>
      <c r="F16" s="12">
        <f t="shared" si="0"/>
        <v>-18</v>
      </c>
      <c r="G16" s="13">
        <f t="shared" si="1"/>
        <v>-5005.8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">
      <c r="A17" s="10" t="s">
        <v>25</v>
      </c>
      <c r="B17" s="32">
        <v>478.5</v>
      </c>
      <c r="C17" s="40">
        <v>42040</v>
      </c>
      <c r="D17" s="35">
        <v>42068</v>
      </c>
      <c r="E17" s="11">
        <v>42074</v>
      </c>
      <c r="F17" s="12">
        <f t="shared" si="0"/>
        <v>6</v>
      </c>
      <c r="G17" s="13">
        <f t="shared" si="1"/>
        <v>2871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5">
      <c r="A18" s="10" t="s">
        <v>26</v>
      </c>
      <c r="B18" s="32">
        <v>442.62</v>
      </c>
      <c r="C18" s="40">
        <v>42073</v>
      </c>
      <c r="D18" s="35">
        <v>42124</v>
      </c>
      <c r="E18" s="11">
        <v>42076</v>
      </c>
      <c r="F18" s="12">
        <f t="shared" si="0"/>
        <v>-48</v>
      </c>
      <c r="G18" s="13">
        <f t="shared" si="1"/>
        <v>-21245.760000000002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5">
      <c r="A19" s="10" t="s">
        <v>27</v>
      </c>
      <c r="B19" s="32">
        <v>120</v>
      </c>
      <c r="C19" s="40">
        <v>42072</v>
      </c>
      <c r="D19" s="35">
        <v>42124</v>
      </c>
      <c r="E19" s="11">
        <v>42076</v>
      </c>
      <c r="F19" s="12">
        <f t="shared" si="0"/>
        <v>-48</v>
      </c>
      <c r="G19" s="13">
        <f t="shared" si="1"/>
        <v>-5760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>
      <c r="A20" s="10" t="s">
        <v>28</v>
      </c>
      <c r="B20" s="32">
        <v>199</v>
      </c>
      <c r="C20" s="40">
        <v>42072</v>
      </c>
      <c r="D20" s="35">
        <v>42124</v>
      </c>
      <c r="E20" s="11">
        <v>42079</v>
      </c>
      <c r="F20" s="12">
        <f t="shared" si="0"/>
        <v>-45</v>
      </c>
      <c r="G20" s="13">
        <f t="shared" si="1"/>
        <v>-8955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5">
      <c r="A21" s="10" t="s">
        <v>29</v>
      </c>
      <c r="B21" s="32">
        <v>180</v>
      </c>
      <c r="C21" s="40">
        <v>42063</v>
      </c>
      <c r="D21" s="35">
        <v>42094</v>
      </c>
      <c r="E21" s="11">
        <v>42076</v>
      </c>
      <c r="F21" s="12">
        <f t="shared" si="0"/>
        <v>-18</v>
      </c>
      <c r="G21" s="13">
        <f t="shared" si="1"/>
        <v>-3240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5">
      <c r="A22" s="10" t="s">
        <v>39</v>
      </c>
      <c r="B22" s="32">
        <v>300</v>
      </c>
      <c r="C22" s="40">
        <v>42063</v>
      </c>
      <c r="D22" s="35">
        <v>42094</v>
      </c>
      <c r="E22" s="11">
        <v>42090</v>
      </c>
      <c r="F22" s="12">
        <f t="shared" si="0"/>
        <v>-4</v>
      </c>
      <c r="G22" s="13">
        <f t="shared" si="1"/>
        <v>-1200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5">
      <c r="A23" s="10" t="s">
        <v>30</v>
      </c>
      <c r="B23" s="32">
        <v>22.66</v>
      </c>
      <c r="C23" s="40">
        <v>42035</v>
      </c>
      <c r="D23" s="35">
        <v>42063</v>
      </c>
      <c r="E23" s="11">
        <v>42076</v>
      </c>
      <c r="F23" s="12">
        <f t="shared" si="0"/>
        <v>13</v>
      </c>
      <c r="G23" s="13">
        <f t="shared" si="1"/>
        <v>294.58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5">
      <c r="A24" s="10" t="s">
        <v>31</v>
      </c>
      <c r="B24" s="32">
        <v>478.5</v>
      </c>
      <c r="C24" s="40">
        <v>42075</v>
      </c>
      <c r="D24" s="35">
        <v>42105</v>
      </c>
      <c r="E24" s="11">
        <v>42079</v>
      </c>
      <c r="F24" s="12">
        <f t="shared" si="0"/>
        <v>-26</v>
      </c>
      <c r="G24" s="13">
        <f t="shared" si="1"/>
        <v>-12441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5">
      <c r="A25" s="10" t="s">
        <v>32</v>
      </c>
      <c r="B25" s="32">
        <v>38.18</v>
      </c>
      <c r="C25" s="40">
        <v>42076</v>
      </c>
      <c r="D25" s="35">
        <v>42106</v>
      </c>
      <c r="E25" s="11">
        <v>42051</v>
      </c>
      <c r="F25" s="12">
        <f t="shared" si="0"/>
        <v>-55</v>
      </c>
      <c r="G25" s="13">
        <f t="shared" si="1"/>
        <v>-2099.9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5">
      <c r="A26" s="10" t="s">
        <v>24</v>
      </c>
      <c r="B26" s="32">
        <v>80</v>
      </c>
      <c r="C26" s="41" t="s">
        <v>17</v>
      </c>
      <c r="D26" s="35">
        <v>42094</v>
      </c>
      <c r="E26" s="11">
        <v>42090</v>
      </c>
      <c r="F26" s="12">
        <f t="shared" si="0"/>
        <v>-4</v>
      </c>
      <c r="G26" s="13">
        <f t="shared" si="1"/>
        <v>-320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5">
      <c r="A27" s="10" t="s">
        <v>33</v>
      </c>
      <c r="B27" s="32">
        <v>31.5</v>
      </c>
      <c r="C27" s="42">
        <v>42079</v>
      </c>
      <c r="D27" s="35">
        <v>42110</v>
      </c>
      <c r="E27" s="11">
        <v>42080</v>
      </c>
      <c r="F27" s="12">
        <f t="shared" si="0"/>
        <v>-30</v>
      </c>
      <c r="G27" s="13">
        <f t="shared" si="1"/>
        <v>-945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5">
      <c r="A28" s="10" t="s">
        <v>34</v>
      </c>
      <c r="B28" s="32">
        <v>17</v>
      </c>
      <c r="C28" s="42">
        <v>42063</v>
      </c>
      <c r="D28" s="35">
        <v>42094</v>
      </c>
      <c r="E28" s="11">
        <v>42052</v>
      </c>
      <c r="F28" s="12">
        <f t="shared" si="0"/>
        <v>-42</v>
      </c>
      <c r="G28" s="13">
        <f t="shared" si="1"/>
        <v>-714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5">
      <c r="A29" s="10" t="s">
        <v>35</v>
      </c>
      <c r="B29" s="32">
        <v>240</v>
      </c>
      <c r="C29" s="40">
        <v>42080</v>
      </c>
      <c r="D29" s="35">
        <v>42111</v>
      </c>
      <c r="E29" s="11">
        <v>42090</v>
      </c>
      <c r="F29" s="12">
        <f t="shared" si="0"/>
        <v>-21</v>
      </c>
      <c r="G29" s="13">
        <f t="shared" si="1"/>
        <v>-5040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5">
      <c r="A30" s="14" t="s">
        <v>36</v>
      </c>
      <c r="B30" s="33">
        <v>3245.19</v>
      </c>
      <c r="C30" s="39">
        <v>42063</v>
      </c>
      <c r="D30" s="36">
        <v>42094</v>
      </c>
      <c r="E30" s="15">
        <v>42090</v>
      </c>
      <c r="F30" s="16">
        <f t="shared" si="0"/>
        <v>-4</v>
      </c>
      <c r="G30" s="17">
        <f t="shared" si="1"/>
        <v>-12980.76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7" s="23" customFormat="1" ht="24" customHeight="1">
      <c r="A31" s="18" t="s">
        <v>9</v>
      </c>
      <c r="B31" s="19">
        <f>SUM(B4:B30)</f>
        <v>18539.48</v>
      </c>
      <c r="C31" s="38"/>
      <c r="D31" s="20"/>
      <c r="E31" s="20"/>
      <c r="F31" s="21"/>
      <c r="G31" s="22">
        <f>SUM(G4:G30)</f>
        <v>-144061.09999999998</v>
      </c>
    </row>
    <row r="32" spans="1:5" ht="15">
      <c r="A32"/>
      <c r="B32"/>
      <c r="C32"/>
      <c r="D32"/>
      <c r="E32"/>
    </row>
    <row r="33" spans="1:5" ht="15">
      <c r="A33"/>
      <c r="B33"/>
      <c r="C33"/>
      <c r="D33"/>
      <c r="E33"/>
    </row>
    <row r="34" spans="1:5" ht="36" customHeight="1">
      <c r="A34" s="30" t="s">
        <v>10</v>
      </c>
      <c r="B34" s="30"/>
      <c r="C34" s="30"/>
      <c r="D34" s="30"/>
      <c r="E34" s="24">
        <f>IF(AND(G31&lt;&gt;"",B31&lt;&gt;0),G31/B31,"")</f>
        <v>-7.770503811325883</v>
      </c>
    </row>
  </sheetData>
  <sheetProtection selectLockedCells="1" selectUnlockedCells="1"/>
  <mergeCells count="6">
    <mergeCell ref="A1:E1"/>
    <mergeCell ref="A2:A3"/>
    <mergeCell ref="D2:D3"/>
    <mergeCell ref="F2:F3"/>
    <mergeCell ref="G2:G3"/>
    <mergeCell ref="A34:D34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Daniela Braga</cp:lastModifiedBy>
  <cp:lastPrinted>2015-04-20T10:56:36Z</cp:lastPrinted>
  <dcterms:created xsi:type="dcterms:W3CDTF">2015-03-02T14:51:10Z</dcterms:created>
  <dcterms:modified xsi:type="dcterms:W3CDTF">2015-04-20T15:11:45Z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